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_FilterDatabase" localSheetId="0" hidden="1">'Sheet1'!$B$11:$G$82</definedName>
  </definedNames>
  <calcPr fullCalcOnLoad="1"/>
</workbook>
</file>

<file path=xl/sharedStrings.xml><?xml version="1.0" encoding="utf-8"?>
<sst xmlns="http://schemas.openxmlformats.org/spreadsheetml/2006/main" count="270" uniqueCount="128">
  <si>
    <t>SVEUČILIŠTE U RIJECI, UČITELJSKI FAKULTET</t>
  </si>
  <si>
    <t>RIJEKA</t>
  </si>
  <si>
    <t>Sveučilišna avenija 6</t>
  </si>
  <si>
    <t>OIB: 96996385705</t>
  </si>
  <si>
    <t>HR8223600001101913656</t>
  </si>
  <si>
    <t>OIB</t>
  </si>
  <si>
    <t>51000 RIJEKA</t>
  </si>
  <si>
    <t>SLUŽBENA PUTOVANJA</t>
  </si>
  <si>
    <t>INTELEKTUALNE I OSOBNE USLUGE</t>
  </si>
  <si>
    <t>UREDSKI MATERIJAL I OSTALI MATERIJALNI RASHODI</t>
  </si>
  <si>
    <t>OSTALE USLUGE</t>
  </si>
  <si>
    <t>GRAD RIJEKA</t>
  </si>
  <si>
    <t>54382731928</t>
  </si>
  <si>
    <t>KOMUNALNE USLUGE</t>
  </si>
  <si>
    <t>OPTIMUS LAB d.o.o.</t>
  </si>
  <si>
    <t>71981294715</t>
  </si>
  <si>
    <t>40000 ČAKOVEC</t>
  </si>
  <si>
    <t>RAČUNALNE USLUGE</t>
  </si>
  <si>
    <t>HRVATSKO FILOLOŠKO DRUŠTVO</t>
  </si>
  <si>
    <t>77853441718</t>
  </si>
  <si>
    <t>10000 Zagreb</t>
  </si>
  <si>
    <t>STRUČNO USAVRŠAVANJE ZAPOSLENIKA</t>
  </si>
  <si>
    <t>UDRUGA KONDICIJSKIH TRENERA  HRVATSKE</t>
  </si>
  <si>
    <t>54472515779</t>
  </si>
  <si>
    <t>10000 ZAGREB</t>
  </si>
  <si>
    <t>SVEUČILIŠTE U SLAVONSKOM BRODU</t>
  </si>
  <si>
    <t>33027834374</t>
  </si>
  <si>
    <t>35000 SLAVONSKI BROD</t>
  </si>
  <si>
    <t>HRVATSKA RADIO TELEVIZIJA</t>
  </si>
  <si>
    <t>68419124305</t>
  </si>
  <si>
    <t>USLUGE PROMIDŽBE I INFORMIRANJA</t>
  </si>
  <si>
    <t>SFERA VISIA društvo s ograničenom odgovornošću za proizvodnju, trgovinu i usluge</t>
  </si>
  <si>
    <t>11643924726</t>
  </si>
  <si>
    <t>STUDENTSKI CENTAR RIJEKA</t>
  </si>
  <si>
    <t>87500773013</t>
  </si>
  <si>
    <t>DRINKOMATIC d.o.o.</t>
  </si>
  <si>
    <t>76549264157</t>
  </si>
  <si>
    <t>51216 VIŠKOVO</t>
  </si>
  <si>
    <t>MATERIJAL I SIROVINE</t>
  </si>
  <si>
    <t>DUD DRUŠTVO ZA TRGOVINU, PROIZVODNJU I USLUGE S OGRANICENOM ODGOVORNOŠCU</t>
  </si>
  <si>
    <t>95090008024</t>
  </si>
  <si>
    <t>51215 KASTAV</t>
  </si>
  <si>
    <t>HP-HRVATSKA POŠTA d.d.</t>
  </si>
  <si>
    <t>87311810356</t>
  </si>
  <si>
    <t>USLUGE TELEFONA, POŠTE I PRIJEVOZA</t>
  </si>
  <si>
    <t>HRVATSKI TELEKOM d.d.</t>
  </si>
  <si>
    <t>81793146560</t>
  </si>
  <si>
    <t>ZAGREBAČKA BANKA d.d.</t>
  </si>
  <si>
    <t>92963223473</t>
  </si>
  <si>
    <t>BANKARSKE USLUGE I USLUGE PLATNOG PROMETA</t>
  </si>
  <si>
    <t>ČISTOĆA d.o.o.</t>
  </si>
  <si>
    <t>06531901714</t>
  </si>
  <si>
    <t>AGENCIJA ZA KOMERCIJALNU DJELATNOST d.o.o.</t>
  </si>
  <si>
    <t>58843087891</t>
  </si>
  <si>
    <t>REPREZENTACIJA</t>
  </si>
  <si>
    <t>FINANCIJSKA AGENCIJA</t>
  </si>
  <si>
    <t>85821130368</t>
  </si>
  <si>
    <t>KSU Company d.o.o.</t>
  </si>
  <si>
    <t>34976993601</t>
  </si>
  <si>
    <t>10410 V.GORICA</t>
  </si>
  <si>
    <t>NAKNADE ZA PRIJEVOZ, ZA RAD NA TERENU I ODVOJENI ŽIVOT</t>
  </si>
  <si>
    <t>PLAĆE ZA REDOVAN RAD</t>
  </si>
  <si>
    <t>ZATEZNE KAMATE</t>
  </si>
  <si>
    <t>ENERGO d.o.o.</t>
  </si>
  <si>
    <t>99393766301</t>
  </si>
  <si>
    <t>ENERGIJA</t>
  </si>
  <si>
    <t>OSTALI NESPOMENUTI RASHODI POSLOVANJA</t>
  </si>
  <si>
    <t>PRISTOJBE I NAKNADE 2011</t>
  </si>
  <si>
    <t>SVEUČILIŠTE U RIJECI</t>
  </si>
  <si>
    <t>64218323816</t>
  </si>
  <si>
    <t>USLUGE TEKUĆEG I INVESTICIJSKOG ODRŽAVANJA</t>
  </si>
  <si>
    <t>NASTAVNI ZAVOD ZA JAVNO ZDRAVSTVO PGŽ RIJEKA</t>
  </si>
  <si>
    <t>45613787772</t>
  </si>
  <si>
    <t>ZDRAVSTVENE I VETERINARSKE USLUGE</t>
  </si>
  <si>
    <t>FILOZOFSKI FAKULTET U RIJECI</t>
  </si>
  <si>
    <t>70505505759</t>
  </si>
  <si>
    <t>93307902650</t>
  </si>
  <si>
    <t>51000 Rijeka</t>
  </si>
  <si>
    <t>M.B. TRAVEL OBRT ZA PUTNIČKI PRIJEVOZ I TURISTIČKA AGENCIJA</t>
  </si>
  <si>
    <t>EDUKACIJSKI CENTAR OAZA</t>
  </si>
  <si>
    <t>35501935537</t>
  </si>
  <si>
    <t>51410 Opatija</t>
  </si>
  <si>
    <t>JAVNA OBJAVA INFORMACIJA O TROŠENJU SREDSTAVA  ZA VELJAČU 2024.</t>
  </si>
  <si>
    <t>VRSTA RASHODA/IZDATKA</t>
  </si>
  <si>
    <t>SJEDIŠTE/ PREBIVALIŠTE</t>
  </si>
  <si>
    <t>NAČIN OBJAVE</t>
  </si>
  <si>
    <t>NAZIV PRIMATELJA</t>
  </si>
  <si>
    <t>TVRTKO SARIĆ</t>
  </si>
  <si>
    <t>GDPR</t>
  </si>
  <si>
    <t>INTELEKTUALNE I OSOBNE USLUGE (UGOVOR O DJELU UKUPAN TROŠAK)</t>
  </si>
  <si>
    <t>AMAZON.DE</t>
  </si>
  <si>
    <t>LUXEMBOURG</t>
  </si>
  <si>
    <t>GRAFIK OBRT ZA GRAFIČKI DIZAJN</t>
  </si>
  <si>
    <t>DIANA ATANASOV PILJEK</t>
  </si>
  <si>
    <t>MARIJA ZOTOVIĆ KOSTIĆ</t>
  </si>
  <si>
    <t>MEBLO.HR</t>
  </si>
  <si>
    <t>MATEA BUTKOVIĆ</t>
  </si>
  <si>
    <t>SANDRA MARMAN</t>
  </si>
  <si>
    <t>ZAKUPNINE I NAJAMNINE</t>
  </si>
  <si>
    <t xml:space="preserve">NARODNE NOVINE D.D. </t>
  </si>
  <si>
    <t>UČITELJSKI FAKULTET U RIJECI</t>
  </si>
  <si>
    <t xml:space="preserve">PLODINE D.D. </t>
  </si>
  <si>
    <t>MD TRGOVINA VEŽICA J.D.O.O.</t>
  </si>
  <si>
    <t>JASMINKA ZLOKOVIĆ</t>
  </si>
  <si>
    <t>ANITA ZOVKO</t>
  </si>
  <si>
    <t>OBRT ZA WEBHOSTING WMD</t>
  </si>
  <si>
    <t xml:space="preserve">DRŽAVNI PRORAČUN </t>
  </si>
  <si>
    <t>PLAĆA ZA PREKOVREMENI RAD</t>
  </si>
  <si>
    <t>DOPRINOSI ZA OBVEZNO ZDRAVSTVENO OSIGURANJE</t>
  </si>
  <si>
    <t>JADRANKA NEMETH JAJIĆ</t>
  </si>
  <si>
    <t>DARKO DUKOVSKI</t>
  </si>
  <si>
    <t>SANDRA ANTULIĆ MAJCEN</t>
  </si>
  <si>
    <t>MARKO MIOČIĆ</t>
  </si>
  <si>
    <t>JASNA BIĆANIĆ</t>
  </si>
  <si>
    <t>MARIJA BUKVIĆ</t>
  </si>
  <si>
    <t>ANA DRAŽUL</t>
  </si>
  <si>
    <t>NELA DUNDOVIĆ</t>
  </si>
  <si>
    <t xml:space="preserve">DANIELA CAR MOHAČ </t>
  </si>
  <si>
    <t xml:space="preserve">IVAN CEROVAC </t>
  </si>
  <si>
    <t>ANA ĆOSIĆ PILEPIĆ</t>
  </si>
  <si>
    <t>KRISTINA HOST</t>
  </si>
  <si>
    <t>ZORAN KALIMAN</t>
  </si>
  <si>
    <t>LEO KLAPAN</t>
  </si>
  <si>
    <t>ANA PALJUŠAJ</t>
  </si>
  <si>
    <t>ANDREA ROKNIĆ BEŽANIĆ</t>
  </si>
  <si>
    <t>MATIA TORBARINA</t>
  </si>
  <si>
    <t>UČITELJSKI FAKULTET U RIJECI-COP</t>
  </si>
  <si>
    <t>Sveukupno: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</si>
</sst>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\.m\.yyyy\.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3"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b/>
      <sz val="17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readingOrder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 wrapText="1" readingOrder="1"/>
    </xf>
    <xf numFmtId="0" fontId="5" fillId="4" borderId="10" xfId="0" applyFont="1" applyFill="1" applyBorder="1" applyAlignment="1">
      <alignment horizontal="center" vertical="center" wrapText="1" readingOrder="1"/>
    </xf>
    <xf numFmtId="4" fontId="0" fillId="0" borderId="0" xfId="0" applyNumberFormat="1" applyAlignment="1">
      <alignment vertical="top"/>
    </xf>
    <xf numFmtId="0" fontId="5" fillId="4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4" borderId="11" xfId="0" applyFont="1" applyFill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7" fillId="0" borderId="0" xfId="0" applyFont="1" applyBorder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L90"/>
  <sheetViews>
    <sheetView showGridLines="0" tabSelected="1" zoomScalePageLayoutView="0" workbookViewId="0" topLeftCell="A52">
      <selection activeCell="F88" sqref="F88"/>
    </sheetView>
  </sheetViews>
  <sheetFormatPr defaultColWidth="6.8515625" defaultRowHeight="12.75" customHeight="1"/>
  <cols>
    <col min="1" max="1" width="1.7109375" style="0" customWidth="1"/>
    <col min="2" max="2" width="61.28125" style="19" customWidth="1"/>
    <col min="3" max="3" width="17.421875" style="0" customWidth="1"/>
    <col min="4" max="4" width="26.421875" style="0" customWidth="1"/>
    <col min="5" max="5" width="21.421875" style="0" customWidth="1"/>
    <col min="6" max="6" width="14.57421875" style="0" customWidth="1"/>
    <col min="7" max="7" width="70.8515625" style="0" customWidth="1"/>
    <col min="8" max="11" width="6.8515625" style="0" customWidth="1"/>
    <col min="12" max="12" width="8.140625" style="0" bestFit="1" customWidth="1"/>
  </cols>
  <sheetData>
    <row r="1" ht="14.25" customHeight="1"/>
    <row r="2" spans="2:3" ht="13.5" customHeight="1">
      <c r="B2" s="5" t="s">
        <v>0</v>
      </c>
      <c r="C2" s="5"/>
    </row>
    <row r="3" spans="2:3" ht="13.5" customHeight="1">
      <c r="B3" s="5" t="s">
        <v>1</v>
      </c>
      <c r="C3" s="5"/>
    </row>
    <row r="4" spans="2:3" ht="13.5" customHeight="1">
      <c r="B4" s="5" t="s">
        <v>2</v>
      </c>
      <c r="C4" s="5"/>
    </row>
    <row r="5" spans="2:3" ht="13.5" customHeight="1">
      <c r="B5" s="5" t="s">
        <v>3</v>
      </c>
      <c r="C5" s="5"/>
    </row>
    <row r="6" spans="2:3" ht="13.5" customHeight="1">
      <c r="B6" s="5" t="s">
        <v>4</v>
      </c>
      <c r="C6" s="5"/>
    </row>
    <row r="7" ht="27.75" customHeight="1"/>
    <row r="8" spans="2:7" ht="24" customHeight="1">
      <c r="B8" s="4" t="s">
        <v>82</v>
      </c>
      <c r="C8" s="4"/>
      <c r="D8" s="4"/>
      <c r="E8" s="4"/>
      <c r="F8" s="4"/>
      <c r="G8" s="4"/>
    </row>
    <row r="9" ht="16.5" customHeight="1"/>
    <row r="10" spans="2:7" ht="14.25" customHeight="1" thickBot="1">
      <c r="B10" s="33"/>
      <c r="C10" s="33"/>
      <c r="D10" s="33"/>
      <c r="E10" s="2"/>
      <c r="F10" s="2"/>
      <c r="G10" s="6"/>
    </row>
    <row r="11" spans="2:7" ht="28.5" customHeight="1" thickBot="1">
      <c r="B11" s="20" t="s">
        <v>86</v>
      </c>
      <c r="C11" s="9" t="s">
        <v>5</v>
      </c>
      <c r="D11" s="9" t="s">
        <v>84</v>
      </c>
      <c r="E11" s="9" t="s">
        <v>85</v>
      </c>
      <c r="F11" s="9"/>
      <c r="G11" s="7" t="s">
        <v>83</v>
      </c>
    </row>
    <row r="12" spans="2:7" ht="19.5" customHeight="1">
      <c r="B12" s="21" t="s">
        <v>90</v>
      </c>
      <c r="C12" s="11"/>
      <c r="D12" s="11" t="s">
        <v>91</v>
      </c>
      <c r="E12" s="16">
        <f>189.96+187.1+86.72</f>
        <v>463.78</v>
      </c>
      <c r="F12" s="12">
        <v>3221</v>
      </c>
      <c r="G12" s="23" t="s">
        <v>9</v>
      </c>
    </row>
    <row r="13" spans="2:7" ht="19.5" customHeight="1">
      <c r="B13" s="22" t="s">
        <v>87</v>
      </c>
      <c r="C13" s="10" t="s">
        <v>88</v>
      </c>
      <c r="D13" s="10" t="s">
        <v>88</v>
      </c>
      <c r="E13" s="17">
        <v>78.17</v>
      </c>
      <c r="F13" s="13">
        <v>3237</v>
      </c>
      <c r="G13" s="24" t="s">
        <v>89</v>
      </c>
    </row>
    <row r="14" spans="2:7" ht="19.5" customHeight="1">
      <c r="B14" s="22" t="s">
        <v>92</v>
      </c>
      <c r="C14" s="10" t="s">
        <v>88</v>
      </c>
      <c r="D14" s="10" t="s">
        <v>88</v>
      </c>
      <c r="E14" s="17">
        <v>82.5</v>
      </c>
      <c r="F14" s="13">
        <v>3239</v>
      </c>
      <c r="G14" s="24" t="s">
        <v>10</v>
      </c>
    </row>
    <row r="15" spans="2:7" ht="19.5" customHeight="1">
      <c r="B15" s="22" t="s">
        <v>11</v>
      </c>
      <c r="C15" s="10" t="s">
        <v>12</v>
      </c>
      <c r="D15" s="10" t="s">
        <v>6</v>
      </c>
      <c r="E15" s="17">
        <f>16.07+517.06</f>
        <v>533.13</v>
      </c>
      <c r="F15" s="13">
        <v>3234</v>
      </c>
      <c r="G15" s="24" t="s">
        <v>13</v>
      </c>
    </row>
    <row r="16" spans="2:7" ht="19.5" customHeight="1">
      <c r="B16" s="22" t="s">
        <v>14</v>
      </c>
      <c r="C16" s="10" t="s">
        <v>15</v>
      </c>
      <c r="D16" s="10" t="s">
        <v>16</v>
      </c>
      <c r="E16" s="17">
        <v>206.25</v>
      </c>
      <c r="F16" s="13">
        <v>3238</v>
      </c>
      <c r="G16" s="24" t="s">
        <v>17</v>
      </c>
    </row>
    <row r="17" spans="2:7" ht="19.5" customHeight="1">
      <c r="B17" s="22" t="s">
        <v>18</v>
      </c>
      <c r="C17" s="10" t="s">
        <v>19</v>
      </c>
      <c r="D17" s="10" t="s">
        <v>20</v>
      </c>
      <c r="E17" s="17">
        <f>140+140</f>
        <v>280</v>
      </c>
      <c r="F17" s="13">
        <v>3213</v>
      </c>
      <c r="G17" s="24" t="s">
        <v>21</v>
      </c>
    </row>
    <row r="18" spans="2:7" ht="19.5" customHeight="1">
      <c r="B18" s="22" t="s">
        <v>22</v>
      </c>
      <c r="C18" s="10" t="s">
        <v>23</v>
      </c>
      <c r="D18" s="10" t="s">
        <v>24</v>
      </c>
      <c r="E18" s="17">
        <v>60</v>
      </c>
      <c r="F18" s="13">
        <v>3213</v>
      </c>
      <c r="G18" s="24" t="s">
        <v>21</v>
      </c>
    </row>
    <row r="19" spans="2:7" ht="19.5" customHeight="1">
      <c r="B19" s="22" t="s">
        <v>25</v>
      </c>
      <c r="C19" s="10" t="s">
        <v>26</v>
      </c>
      <c r="D19" s="10" t="s">
        <v>27</v>
      </c>
      <c r="E19" s="17">
        <v>60</v>
      </c>
      <c r="F19" s="13">
        <v>3213</v>
      </c>
      <c r="G19" s="24" t="s">
        <v>21</v>
      </c>
    </row>
    <row r="20" spans="2:7" ht="19.5" customHeight="1">
      <c r="B20" s="22" t="s">
        <v>28</v>
      </c>
      <c r="C20" s="10" t="s">
        <v>29</v>
      </c>
      <c r="D20" s="10" t="s">
        <v>24</v>
      </c>
      <c r="E20" s="17">
        <v>10.62</v>
      </c>
      <c r="F20" s="13">
        <v>3233</v>
      </c>
      <c r="G20" s="24" t="s">
        <v>30</v>
      </c>
    </row>
    <row r="21" spans="2:7" ht="19.5" customHeight="1">
      <c r="B21" s="22" t="s">
        <v>31</v>
      </c>
      <c r="C21" s="10" t="s">
        <v>32</v>
      </c>
      <c r="D21" s="10" t="s">
        <v>24</v>
      </c>
      <c r="E21" s="17">
        <f>750+210</f>
        <v>960</v>
      </c>
      <c r="F21" s="13">
        <v>3221</v>
      </c>
      <c r="G21" s="24" t="s">
        <v>9</v>
      </c>
    </row>
    <row r="22" spans="2:7" ht="19.5" customHeight="1">
      <c r="B22" s="22" t="s">
        <v>33</v>
      </c>
      <c r="C22" s="10" t="s">
        <v>34</v>
      </c>
      <c r="D22" s="10" t="s">
        <v>6</v>
      </c>
      <c r="E22" s="17">
        <v>435</v>
      </c>
      <c r="F22" s="13">
        <v>3235</v>
      </c>
      <c r="G22" s="24" t="s">
        <v>98</v>
      </c>
    </row>
    <row r="23" spans="2:7" ht="19.5" customHeight="1">
      <c r="B23" s="22" t="s">
        <v>93</v>
      </c>
      <c r="C23" s="10" t="s">
        <v>88</v>
      </c>
      <c r="D23" s="10" t="s">
        <v>88</v>
      </c>
      <c r="E23" s="17">
        <v>78.17</v>
      </c>
      <c r="F23" s="13">
        <v>3237</v>
      </c>
      <c r="G23" s="24" t="s">
        <v>89</v>
      </c>
    </row>
    <row r="24" spans="2:7" ht="19.5" customHeight="1">
      <c r="B24" s="22" t="s">
        <v>35</v>
      </c>
      <c r="C24" s="10" t="s">
        <v>36</v>
      </c>
      <c r="D24" s="10" t="s">
        <v>37</v>
      </c>
      <c r="E24" s="17">
        <f>51+51</f>
        <v>102</v>
      </c>
      <c r="F24" s="13">
        <v>3222</v>
      </c>
      <c r="G24" s="24" t="s">
        <v>38</v>
      </c>
    </row>
    <row r="25" spans="2:7" ht="19.5" customHeight="1">
      <c r="B25" s="22" t="s">
        <v>39</v>
      </c>
      <c r="C25" s="10" t="s">
        <v>40</v>
      </c>
      <c r="D25" s="10" t="s">
        <v>41</v>
      </c>
      <c r="E25" s="17">
        <v>247.71</v>
      </c>
      <c r="F25" s="13">
        <v>3222</v>
      </c>
      <c r="G25" s="24" t="s">
        <v>38</v>
      </c>
    </row>
    <row r="26" spans="2:7" ht="19.5" customHeight="1">
      <c r="B26" s="22" t="s">
        <v>94</v>
      </c>
      <c r="C26" s="10" t="s">
        <v>88</v>
      </c>
      <c r="D26" s="10" t="s">
        <v>88</v>
      </c>
      <c r="E26" s="17">
        <v>210.64</v>
      </c>
      <c r="F26" s="13">
        <v>3237</v>
      </c>
      <c r="G26" s="24" t="s">
        <v>89</v>
      </c>
    </row>
    <row r="27" spans="2:7" ht="19.5" customHeight="1">
      <c r="B27" s="26" t="s">
        <v>95</v>
      </c>
      <c r="C27" s="27">
        <v>61918537027</v>
      </c>
      <c r="D27" s="27" t="s">
        <v>20</v>
      </c>
      <c r="E27" s="28">
        <f>120.12+70.87</f>
        <v>190.99</v>
      </c>
      <c r="F27" s="29">
        <v>3232</v>
      </c>
      <c r="G27" s="24" t="s">
        <v>70</v>
      </c>
    </row>
    <row r="28" spans="2:7" ht="19.5" customHeight="1">
      <c r="B28" s="22" t="s">
        <v>42</v>
      </c>
      <c r="C28" s="10" t="s">
        <v>43</v>
      </c>
      <c r="D28" s="10" t="s">
        <v>6</v>
      </c>
      <c r="E28" s="17">
        <f>35.58+5.18</f>
        <v>40.76</v>
      </c>
      <c r="F28" s="13">
        <v>3231</v>
      </c>
      <c r="G28" s="24" t="s">
        <v>44</v>
      </c>
    </row>
    <row r="29" spans="2:7" ht="19.5" customHeight="1">
      <c r="B29" s="22" t="s">
        <v>45</v>
      </c>
      <c r="C29" s="10" t="s">
        <v>46</v>
      </c>
      <c r="D29" s="10" t="s">
        <v>24</v>
      </c>
      <c r="E29" s="17">
        <f>112.69+127.61</f>
        <v>240.3</v>
      </c>
      <c r="F29" s="13">
        <v>3231</v>
      </c>
      <c r="G29" s="24" t="s">
        <v>44</v>
      </c>
    </row>
    <row r="30" spans="2:7" ht="19.5" customHeight="1">
      <c r="B30" s="22" t="s">
        <v>96</v>
      </c>
      <c r="C30" s="10" t="s">
        <v>88</v>
      </c>
      <c r="D30" s="10" t="s">
        <v>88</v>
      </c>
      <c r="E30" s="17">
        <v>61.37</v>
      </c>
      <c r="F30" s="13">
        <v>3237</v>
      </c>
      <c r="G30" s="24" t="s">
        <v>89</v>
      </c>
    </row>
    <row r="31" spans="2:7" ht="19.5" customHeight="1">
      <c r="B31" s="22" t="s">
        <v>50</v>
      </c>
      <c r="C31" s="10" t="s">
        <v>51</v>
      </c>
      <c r="D31" s="10" t="s">
        <v>6</v>
      </c>
      <c r="E31" s="17">
        <v>387.4</v>
      </c>
      <c r="F31" s="13">
        <v>3234</v>
      </c>
      <c r="G31" s="24" t="s">
        <v>13</v>
      </c>
    </row>
    <row r="32" spans="2:7" ht="19.5" customHeight="1">
      <c r="B32" s="22" t="s">
        <v>52</v>
      </c>
      <c r="C32" s="10" t="s">
        <v>53</v>
      </c>
      <c r="D32" s="10" t="s">
        <v>24</v>
      </c>
      <c r="E32" s="17">
        <v>11.7</v>
      </c>
      <c r="F32" s="13">
        <v>3239</v>
      </c>
      <c r="G32" s="24" t="s">
        <v>10</v>
      </c>
    </row>
    <row r="33" spans="2:7" ht="19.5" customHeight="1">
      <c r="B33" s="22" t="s">
        <v>33</v>
      </c>
      <c r="C33" s="10" t="s">
        <v>34</v>
      </c>
      <c r="D33" s="10" t="s">
        <v>6</v>
      </c>
      <c r="E33" s="17">
        <f>7.99+311.52+119.4</f>
        <v>438.90999999999997</v>
      </c>
      <c r="F33" s="13">
        <v>3293</v>
      </c>
      <c r="G33" s="24" t="s">
        <v>54</v>
      </c>
    </row>
    <row r="34" spans="2:7" ht="19.5" customHeight="1">
      <c r="B34" s="22" t="s">
        <v>55</v>
      </c>
      <c r="C34" s="10" t="s">
        <v>56</v>
      </c>
      <c r="D34" s="10" t="s">
        <v>24</v>
      </c>
      <c r="E34" s="17">
        <v>1.91</v>
      </c>
      <c r="F34" s="13">
        <v>3238</v>
      </c>
      <c r="G34" s="24" t="s">
        <v>17</v>
      </c>
    </row>
    <row r="35" spans="2:7" ht="19.5" customHeight="1">
      <c r="B35" s="22" t="s">
        <v>97</v>
      </c>
      <c r="C35" s="10" t="s">
        <v>88</v>
      </c>
      <c r="D35" s="10" t="s">
        <v>88</v>
      </c>
      <c r="E35" s="17">
        <v>1080.55</v>
      </c>
      <c r="F35" s="13">
        <v>3237</v>
      </c>
      <c r="G35" s="24" t="s">
        <v>89</v>
      </c>
    </row>
    <row r="36" spans="2:7" ht="19.5" customHeight="1">
      <c r="B36" s="22" t="s">
        <v>47</v>
      </c>
      <c r="C36" s="10" t="s">
        <v>48</v>
      </c>
      <c r="D36" s="10" t="s">
        <v>24</v>
      </c>
      <c r="E36" s="17">
        <f>99.3+10.62</f>
        <v>109.92</v>
      </c>
      <c r="F36" s="13">
        <v>3431</v>
      </c>
      <c r="G36" s="24" t="s">
        <v>49</v>
      </c>
    </row>
    <row r="37" spans="2:7" ht="19.5" customHeight="1">
      <c r="B37" s="22" t="s">
        <v>57</v>
      </c>
      <c r="C37" s="10" t="s">
        <v>58</v>
      </c>
      <c r="D37" s="10" t="s">
        <v>59</v>
      </c>
      <c r="E37" s="17">
        <v>375.84</v>
      </c>
      <c r="F37" s="13">
        <v>3235</v>
      </c>
      <c r="G37" s="24" t="s">
        <v>98</v>
      </c>
    </row>
    <row r="38" spans="2:7" ht="19.5" customHeight="1">
      <c r="B38" s="22" t="s">
        <v>33</v>
      </c>
      <c r="C38" s="10" t="s">
        <v>34</v>
      </c>
      <c r="D38" s="10" t="s">
        <v>6</v>
      </c>
      <c r="E38" s="17">
        <f>37.18+49.56+55.76</f>
        <v>142.5</v>
      </c>
      <c r="F38" s="13">
        <v>3237</v>
      </c>
      <c r="G38" s="24" t="s">
        <v>8</v>
      </c>
    </row>
    <row r="39" spans="2:7" ht="19.5" customHeight="1">
      <c r="B39" s="22" t="s">
        <v>11</v>
      </c>
      <c r="C39" s="10" t="s">
        <v>12</v>
      </c>
      <c r="D39" s="10" t="s">
        <v>6</v>
      </c>
      <c r="E39" s="17">
        <v>3.85</v>
      </c>
      <c r="F39" s="13">
        <v>3433</v>
      </c>
      <c r="G39" s="24" t="s">
        <v>62</v>
      </c>
    </row>
    <row r="40" spans="2:7" ht="19.5" customHeight="1">
      <c r="B40" s="22" t="s">
        <v>117</v>
      </c>
      <c r="C40" s="10" t="s">
        <v>88</v>
      </c>
      <c r="D40" s="10" t="s">
        <v>88</v>
      </c>
      <c r="E40" s="17">
        <v>119.02</v>
      </c>
      <c r="F40" s="13">
        <v>3237</v>
      </c>
      <c r="G40" s="24" t="s">
        <v>89</v>
      </c>
    </row>
    <row r="41" spans="2:7" ht="19.5" customHeight="1">
      <c r="B41" s="22" t="s">
        <v>118</v>
      </c>
      <c r="C41" s="10" t="s">
        <v>88</v>
      </c>
      <c r="D41" s="10" t="s">
        <v>88</v>
      </c>
      <c r="E41" s="17">
        <v>675.62</v>
      </c>
      <c r="F41" s="13">
        <v>3237</v>
      </c>
      <c r="G41" s="24" t="s">
        <v>89</v>
      </c>
    </row>
    <row r="42" spans="2:7" ht="19.5" customHeight="1">
      <c r="B42" s="22" t="s">
        <v>119</v>
      </c>
      <c r="C42" s="10" t="s">
        <v>88</v>
      </c>
      <c r="D42" s="10" t="s">
        <v>88</v>
      </c>
      <c r="E42" s="17">
        <v>337.75</v>
      </c>
      <c r="F42" s="13">
        <v>3237</v>
      </c>
      <c r="G42" s="24" t="s">
        <v>89</v>
      </c>
    </row>
    <row r="43" spans="2:7" ht="19.5" customHeight="1">
      <c r="B43" s="22" t="s">
        <v>120</v>
      </c>
      <c r="C43" s="10" t="s">
        <v>88</v>
      </c>
      <c r="D43" s="10" t="s">
        <v>88</v>
      </c>
      <c r="E43" s="17">
        <v>218.74</v>
      </c>
      <c r="F43" s="13">
        <v>3237</v>
      </c>
      <c r="G43" s="24" t="s">
        <v>89</v>
      </c>
    </row>
    <row r="44" spans="2:7" ht="19.5" customHeight="1">
      <c r="B44" s="22" t="s">
        <v>121</v>
      </c>
      <c r="C44" s="10" t="s">
        <v>88</v>
      </c>
      <c r="D44" s="10" t="s">
        <v>88</v>
      </c>
      <c r="E44" s="17">
        <v>940.09</v>
      </c>
      <c r="F44" s="13">
        <v>3237</v>
      </c>
      <c r="G44" s="24" t="s">
        <v>89</v>
      </c>
    </row>
    <row r="45" spans="2:12" ht="19.5" customHeight="1">
      <c r="B45" s="22" t="s">
        <v>122</v>
      </c>
      <c r="C45" s="10" t="s">
        <v>88</v>
      </c>
      <c r="D45" s="10" t="s">
        <v>88</v>
      </c>
      <c r="E45" s="17">
        <v>147.9</v>
      </c>
      <c r="F45" s="13">
        <v>3237</v>
      </c>
      <c r="G45" s="24" t="s">
        <v>89</v>
      </c>
      <c r="L45" s="8"/>
    </row>
    <row r="46" spans="2:7" ht="19.5" customHeight="1">
      <c r="B46" s="22" t="s">
        <v>123</v>
      </c>
      <c r="C46" s="10" t="s">
        <v>88</v>
      </c>
      <c r="D46" s="10" t="s">
        <v>88</v>
      </c>
      <c r="E46" s="17">
        <v>620.48</v>
      </c>
      <c r="F46" s="13">
        <v>3237</v>
      </c>
      <c r="G46" s="24" t="s">
        <v>89</v>
      </c>
    </row>
    <row r="47" spans="2:7" ht="19.5" customHeight="1">
      <c r="B47" s="22" t="s">
        <v>124</v>
      </c>
      <c r="C47" s="10" t="s">
        <v>88</v>
      </c>
      <c r="D47" s="10" t="s">
        <v>88</v>
      </c>
      <c r="E47" s="17">
        <v>546.07</v>
      </c>
      <c r="F47" s="13">
        <v>3237</v>
      </c>
      <c r="G47" s="24" t="s">
        <v>89</v>
      </c>
    </row>
    <row r="48" spans="2:12" ht="19.5" customHeight="1">
      <c r="B48" s="22" t="s">
        <v>125</v>
      </c>
      <c r="C48" s="10" t="s">
        <v>88</v>
      </c>
      <c r="D48" s="10" t="s">
        <v>88</v>
      </c>
      <c r="E48" s="17">
        <v>294.51</v>
      </c>
      <c r="F48" s="13">
        <v>3237</v>
      </c>
      <c r="G48" s="24" t="s">
        <v>89</v>
      </c>
      <c r="L48" s="8"/>
    </row>
    <row r="49" spans="2:7" ht="19.5" customHeight="1">
      <c r="B49" s="22" t="s">
        <v>113</v>
      </c>
      <c r="C49" s="10" t="s">
        <v>88</v>
      </c>
      <c r="D49" s="10" t="s">
        <v>88</v>
      </c>
      <c r="E49" s="17">
        <v>37.53</v>
      </c>
      <c r="F49" s="13">
        <v>3237</v>
      </c>
      <c r="G49" s="24" t="s">
        <v>89</v>
      </c>
    </row>
    <row r="50" spans="2:7" ht="19.5" customHeight="1">
      <c r="B50" s="22" t="s">
        <v>114</v>
      </c>
      <c r="C50" s="10" t="s">
        <v>88</v>
      </c>
      <c r="D50" s="10" t="s">
        <v>88</v>
      </c>
      <c r="E50" s="17">
        <f>143.81+287.63</f>
        <v>431.44</v>
      </c>
      <c r="F50" s="13">
        <v>3237</v>
      </c>
      <c r="G50" s="24" t="s">
        <v>89</v>
      </c>
    </row>
    <row r="51" spans="2:9" ht="19.5" customHeight="1">
      <c r="B51" s="22" t="s">
        <v>115</v>
      </c>
      <c r="C51" s="10" t="s">
        <v>88</v>
      </c>
      <c r="D51" s="10" t="s">
        <v>88</v>
      </c>
      <c r="E51" s="17">
        <f>65.48+117.85</f>
        <v>183.32999999999998</v>
      </c>
      <c r="F51" s="13">
        <v>3237</v>
      </c>
      <c r="G51" s="24" t="s">
        <v>89</v>
      </c>
      <c r="I51" s="8"/>
    </row>
    <row r="52" spans="2:9" ht="19.5" customHeight="1">
      <c r="B52" s="22" t="s">
        <v>116</v>
      </c>
      <c r="C52" s="10" t="s">
        <v>88</v>
      </c>
      <c r="D52" s="10" t="s">
        <v>88</v>
      </c>
      <c r="E52" s="17">
        <v>65.08</v>
      </c>
      <c r="F52" s="13">
        <v>3237</v>
      </c>
      <c r="G52" s="24" t="s">
        <v>89</v>
      </c>
      <c r="I52" s="8"/>
    </row>
    <row r="53" spans="2:7" ht="19.5" customHeight="1">
      <c r="B53" s="22" t="s">
        <v>112</v>
      </c>
      <c r="C53" s="10" t="s">
        <v>88</v>
      </c>
      <c r="D53" s="10" t="s">
        <v>88</v>
      </c>
      <c r="E53" s="17">
        <v>516.4</v>
      </c>
      <c r="F53" s="13">
        <v>3237</v>
      </c>
      <c r="G53" s="24" t="s">
        <v>89</v>
      </c>
    </row>
    <row r="54" spans="2:7" ht="19.5" customHeight="1">
      <c r="B54" s="22" t="s">
        <v>111</v>
      </c>
      <c r="C54" s="10" t="s">
        <v>88</v>
      </c>
      <c r="D54" s="10" t="s">
        <v>88</v>
      </c>
      <c r="E54" s="17">
        <v>275.73</v>
      </c>
      <c r="F54" s="13">
        <v>3237</v>
      </c>
      <c r="G54" s="24" t="s">
        <v>89</v>
      </c>
    </row>
    <row r="55" spans="2:7" ht="19.5" customHeight="1">
      <c r="B55" s="22" t="s">
        <v>109</v>
      </c>
      <c r="C55" s="10" t="s">
        <v>88</v>
      </c>
      <c r="D55" s="10" t="s">
        <v>88</v>
      </c>
      <c r="E55" s="17">
        <v>152.17</v>
      </c>
      <c r="F55" s="13">
        <v>3237</v>
      </c>
      <c r="G55" s="24" t="s">
        <v>89</v>
      </c>
    </row>
    <row r="56" spans="2:7" ht="19.5" customHeight="1">
      <c r="B56" s="22" t="s">
        <v>110</v>
      </c>
      <c r="C56" s="10" t="s">
        <v>88</v>
      </c>
      <c r="D56" s="10" t="s">
        <v>88</v>
      </c>
      <c r="E56" s="17">
        <v>74.66</v>
      </c>
      <c r="F56" s="13">
        <v>3237</v>
      </c>
      <c r="G56" s="24" t="s">
        <v>89</v>
      </c>
    </row>
    <row r="57" spans="2:7" ht="19.5" customHeight="1">
      <c r="B57" s="22" t="s">
        <v>63</v>
      </c>
      <c r="C57" s="10" t="s">
        <v>64</v>
      </c>
      <c r="D57" s="10" t="s">
        <v>6</v>
      </c>
      <c r="E57" s="17">
        <v>2328.27</v>
      </c>
      <c r="F57" s="13">
        <v>3223</v>
      </c>
      <c r="G57" s="24" t="s">
        <v>65</v>
      </c>
    </row>
    <row r="58" spans="2:7" ht="19.5" customHeight="1">
      <c r="B58" s="22" t="s">
        <v>55</v>
      </c>
      <c r="C58" s="10" t="s">
        <v>56</v>
      </c>
      <c r="D58" s="10" t="s">
        <v>24</v>
      </c>
      <c r="E58" s="17">
        <v>215.68</v>
      </c>
      <c r="F58" s="13">
        <v>3299</v>
      </c>
      <c r="G58" s="24" t="s">
        <v>66</v>
      </c>
    </row>
    <row r="59" spans="2:7" ht="19.5" customHeight="1">
      <c r="B59" s="22" t="s">
        <v>106</v>
      </c>
      <c r="C59" s="10"/>
      <c r="D59" s="10"/>
      <c r="E59" s="17">
        <v>168</v>
      </c>
      <c r="F59" s="13">
        <v>3295</v>
      </c>
      <c r="G59" s="24" t="s">
        <v>67</v>
      </c>
    </row>
    <row r="60" spans="2:7" ht="19.5" customHeight="1">
      <c r="B60" s="22" t="s">
        <v>68</v>
      </c>
      <c r="C60" s="10" t="s">
        <v>69</v>
      </c>
      <c r="D60" s="10" t="s">
        <v>6</v>
      </c>
      <c r="E60" s="17">
        <v>118.98</v>
      </c>
      <c r="F60" s="13">
        <v>3232</v>
      </c>
      <c r="G60" s="24" t="s">
        <v>70</v>
      </c>
    </row>
    <row r="61" spans="2:7" ht="19.5" customHeight="1">
      <c r="B61" s="22" t="s">
        <v>68</v>
      </c>
      <c r="C61" s="10" t="s">
        <v>69</v>
      </c>
      <c r="D61" s="10" t="s">
        <v>6</v>
      </c>
      <c r="E61" s="17">
        <v>212.72</v>
      </c>
      <c r="F61" s="13">
        <v>3239</v>
      </c>
      <c r="G61" s="24" t="s">
        <v>10</v>
      </c>
    </row>
    <row r="62" spans="2:10" ht="19.5" customHeight="1">
      <c r="B62" s="22" t="s">
        <v>68</v>
      </c>
      <c r="C62" s="10" t="s">
        <v>69</v>
      </c>
      <c r="D62" s="10" t="s">
        <v>6</v>
      </c>
      <c r="E62" s="17">
        <v>31.07</v>
      </c>
      <c r="F62" s="13">
        <v>3223</v>
      </c>
      <c r="G62" s="24" t="s">
        <v>65</v>
      </c>
      <c r="J62" s="8"/>
    </row>
    <row r="63" spans="2:7" ht="19.5" customHeight="1">
      <c r="B63" s="22" t="s">
        <v>68</v>
      </c>
      <c r="C63" s="10" t="s">
        <v>69</v>
      </c>
      <c r="D63" s="10" t="s">
        <v>6</v>
      </c>
      <c r="E63" s="17">
        <v>271.59</v>
      </c>
      <c r="F63" s="13">
        <v>3234</v>
      </c>
      <c r="G63" s="24" t="s">
        <v>13</v>
      </c>
    </row>
    <row r="64" spans="2:7" ht="19.5" customHeight="1">
      <c r="B64" s="22" t="s">
        <v>71</v>
      </c>
      <c r="C64" s="10" t="s">
        <v>72</v>
      </c>
      <c r="D64" s="10" t="s">
        <v>6</v>
      </c>
      <c r="E64" s="17">
        <v>362.5</v>
      </c>
      <c r="F64" s="13">
        <v>3236</v>
      </c>
      <c r="G64" s="24" t="s">
        <v>73</v>
      </c>
    </row>
    <row r="65" spans="2:7" ht="19.5" customHeight="1">
      <c r="B65" s="22" t="s">
        <v>105</v>
      </c>
      <c r="C65" s="27" t="s">
        <v>88</v>
      </c>
      <c r="D65" s="27" t="s">
        <v>88</v>
      </c>
      <c r="E65" s="17">
        <v>159.27</v>
      </c>
      <c r="F65" s="13">
        <v>3221</v>
      </c>
      <c r="G65" s="24" t="s">
        <v>9</v>
      </c>
    </row>
    <row r="66" spans="2:7" ht="19.5" customHeight="1">
      <c r="B66" s="22" t="s">
        <v>74</v>
      </c>
      <c r="C66" s="10" t="s">
        <v>75</v>
      </c>
      <c r="D66" s="10" t="s">
        <v>6</v>
      </c>
      <c r="E66" s="17">
        <v>100</v>
      </c>
      <c r="F66" s="13">
        <v>3213</v>
      </c>
      <c r="G66" s="24" t="s">
        <v>21</v>
      </c>
    </row>
    <row r="67" spans="2:7" ht="19.5" customHeight="1">
      <c r="B67" s="26" t="s">
        <v>102</v>
      </c>
      <c r="C67" s="27" t="s">
        <v>76</v>
      </c>
      <c r="D67" s="27" t="s">
        <v>77</v>
      </c>
      <c r="E67" s="28">
        <v>39.9</v>
      </c>
      <c r="F67" s="29">
        <v>3222</v>
      </c>
      <c r="G67" s="30" t="s">
        <v>38</v>
      </c>
    </row>
    <row r="68" spans="2:7" ht="19.5" customHeight="1">
      <c r="B68" s="22" t="s">
        <v>103</v>
      </c>
      <c r="C68" s="27" t="s">
        <v>88</v>
      </c>
      <c r="D68" s="27" t="s">
        <v>88</v>
      </c>
      <c r="E68" s="17">
        <v>76.96</v>
      </c>
      <c r="F68" s="13">
        <v>3237</v>
      </c>
      <c r="G68" s="24" t="s">
        <v>89</v>
      </c>
    </row>
    <row r="69" spans="2:7" ht="19.5" customHeight="1">
      <c r="B69" s="22" t="s">
        <v>104</v>
      </c>
      <c r="C69" s="27" t="s">
        <v>88</v>
      </c>
      <c r="D69" s="27" t="s">
        <v>88</v>
      </c>
      <c r="E69" s="17">
        <v>153.92</v>
      </c>
      <c r="F69" s="13">
        <v>3237</v>
      </c>
      <c r="G69" s="24" t="s">
        <v>89</v>
      </c>
    </row>
    <row r="70" spans="2:7" ht="19.5" customHeight="1">
      <c r="B70" s="26" t="s">
        <v>78</v>
      </c>
      <c r="C70" s="27" t="s">
        <v>88</v>
      </c>
      <c r="D70" s="27" t="s">
        <v>88</v>
      </c>
      <c r="E70" s="28">
        <v>297</v>
      </c>
      <c r="F70" s="29">
        <v>3237</v>
      </c>
      <c r="G70" s="30" t="s">
        <v>8</v>
      </c>
    </row>
    <row r="71" spans="2:7" ht="19.5" customHeight="1">
      <c r="B71" s="26" t="s">
        <v>79</v>
      </c>
      <c r="C71" s="27" t="s">
        <v>80</v>
      </c>
      <c r="D71" s="27" t="s">
        <v>81</v>
      </c>
      <c r="E71" s="28">
        <v>50</v>
      </c>
      <c r="F71" s="29">
        <v>3213</v>
      </c>
      <c r="G71" s="30" t="s">
        <v>21</v>
      </c>
    </row>
    <row r="72" spans="2:7" ht="19.5" customHeight="1">
      <c r="B72" s="22" t="s">
        <v>101</v>
      </c>
      <c r="C72" s="10">
        <v>92510683607</v>
      </c>
      <c r="D72" s="10" t="s">
        <v>6</v>
      </c>
      <c r="E72" s="17">
        <f>25.62+10.03+33.68</f>
        <v>69.33</v>
      </c>
      <c r="F72" s="13">
        <v>3293</v>
      </c>
      <c r="G72" s="24" t="s">
        <v>54</v>
      </c>
    </row>
    <row r="73" spans="2:7" ht="19.5" customHeight="1">
      <c r="B73" s="22" t="s">
        <v>99</v>
      </c>
      <c r="C73" s="10">
        <v>64546066176</v>
      </c>
      <c r="D73" s="10" t="s">
        <v>24</v>
      </c>
      <c r="E73" s="17">
        <v>400</v>
      </c>
      <c r="F73" s="13">
        <v>3233</v>
      </c>
      <c r="G73" s="24" t="s">
        <v>30</v>
      </c>
    </row>
    <row r="74" spans="2:7" ht="19.5" customHeight="1">
      <c r="B74" s="21" t="s">
        <v>100</v>
      </c>
      <c r="C74" s="11"/>
      <c r="D74" s="11"/>
      <c r="E74" s="16">
        <f>437.39+161.5+619.5+285.8+303+500+18.4+317.8</f>
        <v>2643.39</v>
      </c>
      <c r="F74" s="12">
        <v>3211</v>
      </c>
      <c r="G74" s="23" t="s">
        <v>7</v>
      </c>
    </row>
    <row r="75" spans="2:7" ht="19.5" customHeight="1">
      <c r="B75" s="21" t="s">
        <v>100</v>
      </c>
      <c r="C75" s="10"/>
      <c r="D75" s="10"/>
      <c r="E75" s="17">
        <v>352.33</v>
      </c>
      <c r="F75" s="13">
        <v>3113</v>
      </c>
      <c r="G75" s="24" t="s">
        <v>107</v>
      </c>
    </row>
    <row r="76" spans="2:7" ht="19.5" customHeight="1">
      <c r="B76" s="21" t="s">
        <v>100</v>
      </c>
      <c r="C76" s="10"/>
      <c r="D76" s="10"/>
      <c r="E76" s="17">
        <v>58.13</v>
      </c>
      <c r="F76" s="13">
        <v>3132</v>
      </c>
      <c r="G76" s="24" t="s">
        <v>108</v>
      </c>
    </row>
    <row r="77" spans="2:7" ht="19.5" customHeight="1">
      <c r="B77" s="21" t="s">
        <v>100</v>
      </c>
      <c r="C77" s="10"/>
      <c r="D77" s="10"/>
      <c r="E77" s="17">
        <f>2199.34+123.31</f>
        <v>2322.65</v>
      </c>
      <c r="F77" s="13">
        <v>3111</v>
      </c>
      <c r="G77" s="24" t="s">
        <v>61</v>
      </c>
    </row>
    <row r="78" spans="2:7" ht="19.5" customHeight="1">
      <c r="B78" s="21" t="s">
        <v>100</v>
      </c>
      <c r="C78" s="10"/>
      <c r="D78" s="10"/>
      <c r="E78" s="17">
        <f>362.88+20.35</f>
        <v>383.23</v>
      </c>
      <c r="F78" s="13">
        <v>3132</v>
      </c>
      <c r="G78" s="24" t="s">
        <v>108</v>
      </c>
    </row>
    <row r="79" spans="2:7" ht="19.5" customHeight="1">
      <c r="B79" s="21" t="s">
        <v>126</v>
      </c>
      <c r="C79" s="10"/>
      <c r="D79" s="10"/>
      <c r="E79" s="17">
        <v>96521.91</v>
      </c>
      <c r="F79" s="13">
        <v>3111</v>
      </c>
      <c r="G79" s="24" t="s">
        <v>61</v>
      </c>
    </row>
    <row r="80" spans="2:7" ht="19.5" customHeight="1">
      <c r="B80" s="21" t="s">
        <v>126</v>
      </c>
      <c r="C80" s="10"/>
      <c r="D80" s="10"/>
      <c r="E80" s="17">
        <v>15653.35</v>
      </c>
      <c r="F80" s="13">
        <v>3132</v>
      </c>
      <c r="G80" s="24" t="s">
        <v>108</v>
      </c>
    </row>
    <row r="81" spans="2:7" ht="19.5" customHeight="1" thickBot="1">
      <c r="B81" s="31" t="s">
        <v>126</v>
      </c>
      <c r="C81" s="14"/>
      <c r="D81" s="14"/>
      <c r="E81" s="18">
        <v>3204.86</v>
      </c>
      <c r="F81" s="15">
        <v>3212</v>
      </c>
      <c r="G81" s="25" t="s">
        <v>60</v>
      </c>
    </row>
    <row r="82" spans="2:5" ht="33" customHeight="1" thickBot="1">
      <c r="B82" s="34" t="s">
        <v>127</v>
      </c>
      <c r="C82" s="34"/>
      <c r="D82" s="34"/>
      <c r="E82" s="32">
        <f>SUM(E12:E81)</f>
        <v>138725.53</v>
      </c>
    </row>
    <row r="83" ht="30.75" customHeight="1"/>
    <row r="84" ht="13.5" customHeight="1"/>
    <row r="85" ht="33.75" customHeight="1"/>
    <row r="86" ht="13.5" customHeight="1">
      <c r="G86" s="1"/>
    </row>
    <row r="87" ht="13.5" customHeight="1"/>
    <row r="88" ht="409.5" customHeight="1"/>
    <row r="89" ht="8.25" customHeight="1"/>
    <row r="90" ht="9.75" customHeight="1">
      <c r="G90" s="3"/>
    </row>
  </sheetData>
  <sheetProtection/>
  <autoFilter ref="B11:G82"/>
  <mergeCells count="2">
    <mergeCell ref="B10:D10"/>
    <mergeCell ref="B82:D82"/>
  </mergeCells>
  <printOptions/>
  <pageMargins left="0" right="0" top="0" bottom="0" header="0" footer="0"/>
  <pageSetup fitToHeight="0" fitToWidth="0" horizontalDpi="600" verticalDpi="600" orientation="landscape" paperSize="9" scale="6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Manuela Prodanić</cp:lastModifiedBy>
  <cp:lastPrinted>2024-03-13T08:36:14Z</cp:lastPrinted>
  <dcterms:modified xsi:type="dcterms:W3CDTF">2024-03-13T08:53:42Z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A0B44A456053326E0775961CF3DF6AA6106814731E7480EEFBB806BD0C9F27004F8C3D9E6027EBC835688568468E26DDB2AC012B1005501D6111373E2E2D6377BB8D4ED026783ECDABD70DA434216AA3302EE06C50A878B3B8D3049C6CF3C8AC39F53517CF45EC4363EB4359B8531C647D29191E033F996D18889FD03AEC025</vt:lpwstr>
  </property>
  <property fmtid="{D5CDD505-2E9C-101B-9397-08002B2CF9AE}" pid="8" name="Business Objects Context Information6">
    <vt:lpwstr>49D3128ACDC75CCF644958DF4DB7029013FD3F983C54A03509BA650880A9347FED06690819B28AA445C0A96FD35E3E9C2523CE201FFAFB83FAAC0449888C2DDC862B9CE76BD671153997EDCAFFEA3C67D8E540F1A584C79B6ADE3E75ACF693FF64A8614A470FE5476D524360A7B77D349D4A77558DB152B14317093C11943A2</vt:lpwstr>
  </property>
  <property fmtid="{D5CDD505-2E9C-101B-9397-08002B2CF9AE}" pid="9" name="Business Objects Context Information7">
    <vt:lpwstr>77C35CFD21D62C960D493131F69846D882A17D8738DE803433186ABF1AD535527FDD5BD7E617B443BEA811D74604AA47124C653D2AD298BF0F2EE4A6FA7436045EE479DE2736B391F86BA9D75F3A0377ADC1FB6A71E19BB00AC2C922EF56FE66EE05CB0D721F62B58C54E009F88EB7C3DFE5D5E9393A8313F01267B7AF91E39</vt:lpwstr>
  </property>
  <property fmtid="{D5CDD505-2E9C-101B-9397-08002B2CF9AE}" pid="10" name="Business Objects Context Information8">
    <vt:lpwstr>34B4D8F3D14AEB9FC0A2E66040D542A3594646E13A94A58AC6FA9DD3443C113E4C03973FA36B7D71D32B84A9EA296CE16463ACD9BD43C0B6AB9699E18458AD415CE525FBCCCACED53AE7B8C329C812178CC740FDDACF6416E942BC0108B9DD60C4176B0A0B91B74EE0D545A07CCBA0B08E4271E0B0BD9F3C5E799F890062014</vt:lpwstr>
  </property>
  <property fmtid="{D5CDD505-2E9C-101B-9397-08002B2CF9AE}" pid="11" name="Business Objects Context Information9">
    <vt:lpwstr>F6FA3E379DE2E850DA7F45530978210F65620F9FFB7294EB755FB6AAD1687E2664DA645EE5033D3D97E49954DDE53190987966A6317CD19DB6C32B298155C240B8F6403E3C618D06BAC7A305825B781441E1115A3B0</vt:lpwstr>
  </property>
</Properties>
</file>